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de74322da5ddb7a/Área de Trabalho/Prestação de Contas 2025/Santa Cruz do Capibaribe/Governo/"/>
    </mc:Choice>
  </mc:AlternateContent>
  <xr:revisionPtr revIDLastSave="234" documentId="13_ncr:1_{9B4DDD96-1A02-4959-8223-BFE18EC71D3A}" xr6:coauthVersionLast="47" xr6:coauthVersionMax="47" xr10:uidLastSave="{94443840-DD12-41FB-9E47-C246A114833F}"/>
  <bookViews>
    <workbookView xWindow="-108" yWindow="-108" windowWidth="23256" windowHeight="12456" xr2:uid="{00000000-000D-0000-FFFF-FFFF00000000}"/>
  </bookViews>
  <sheets>
    <sheet name="Demonst. Créditos Adicionais" sheetId="22" r:id="rId1"/>
  </sheets>
  <definedNames>
    <definedName name="_xlnm.Print_Area" localSheetId="0">'Demonst. Créditos Adicionais'!$A$1:$P$82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5" i="22" l="1"/>
  <c r="H59" i="22"/>
  <c r="O76" i="22"/>
  <c r="I59" i="22"/>
  <c r="O69" i="22" s="1"/>
  <c r="G59" i="22"/>
  <c r="O67" i="22" s="1"/>
  <c r="F59" i="22"/>
  <c r="O77" i="22" s="1"/>
  <c r="O81" i="22" s="1"/>
  <c r="O80" i="22" l="1"/>
  <c r="O79" i="22"/>
  <c r="O78" i="22"/>
  <c r="O82" i="22" s="1"/>
  <c r="J63" i="22"/>
  <c r="P59" i="22"/>
  <c r="O59" i="22"/>
  <c r="N59" i="22"/>
  <c r="M59" i="22"/>
  <c r="O66" i="22" s="1"/>
  <c r="L59" i="22"/>
  <c r="K59" i="22"/>
  <c r="O68" i="22" s="1"/>
  <c r="O70" i="22" s="1"/>
  <c r="O72" i="22" s="1"/>
  <c r="J59" i="22"/>
</calcChain>
</file>

<file path=xl/sharedStrings.xml><?xml version="1.0" encoding="utf-8"?>
<sst xmlns="http://schemas.openxmlformats.org/spreadsheetml/2006/main" count="88" uniqueCount="46">
  <si>
    <t>TOTAL</t>
  </si>
  <si>
    <t>EXERCÍCIO 2025</t>
  </si>
  <si>
    <t>MAPA DEMONSTRATIVO DAS LEIS E DECRETOS REFERENTES AOS CRÉDITOS ADICIONAIS (CONSOLIDADO)</t>
  </si>
  <si>
    <t>AUTORIZAÇÃO</t>
  </si>
  <si>
    <t>SUPLEMENTAÇÃO</t>
  </si>
  <si>
    <t>ESPECIAL</t>
  </si>
  <si>
    <t>EXTRAORDINÁRIO COM ORIGEM DE RECURSO</t>
  </si>
  <si>
    <t>EXTRAORDINÁRIO SEM ORIGEM DE RECURSO</t>
  </si>
  <si>
    <t>LEI</t>
  </si>
  <si>
    <t>DECRETO</t>
  </si>
  <si>
    <t>Nº</t>
  </si>
  <si>
    <t>DATA</t>
  </si>
  <si>
    <t>TIPO</t>
  </si>
  <si>
    <t>ANULAÇÃO</t>
  </si>
  <si>
    <t>EXCESSO</t>
  </si>
  <si>
    <t>SUPERÁVIT/OP. DE CRÉDITO</t>
  </si>
  <si>
    <t>SUPERÁVIT OU OP. DE CRÉDITO</t>
  </si>
  <si>
    <t>Decreto</t>
  </si>
  <si>
    <t>TOTAL DOS CRÉDITOS ADICIONAIS ABERTOS COM FONTE DE EXCESSO DE ARRECADAÇÃO</t>
  </si>
  <si>
    <t>TOTAL DOS ACRÉSCIMOS À LOA</t>
  </si>
  <si>
    <t>TOTAL DAS DESPESAS AUTORIZADAS NA LOA</t>
  </si>
  <si>
    <t>TOTAL DAS DESPESAS AUTORIZADAS PARA O EXERCÍCIO FINANCEIRO</t>
  </si>
  <si>
    <t>TOTAL DAS DESPESAS FIXADAS NO BALANÇO ORÇAMENTÁRIO</t>
  </si>
  <si>
    <t>TOTAL DAS DESPESAS FIXADAS PARA BASE DO ART. 8º</t>
  </si>
  <si>
    <t>EXCEÇÕES SUPLEMENTADO SOBRE A LEI ORÇAMENTÁRIA</t>
  </si>
  <si>
    <t>TOTAL CONSIDERADO SOBRE A LEI ORÇAMENTÁRIA</t>
  </si>
  <si>
    <t xml:space="preserve">   PREFEITURA MUNICIPAL DE SANTA CRUZ DO CAPIBARIBE - PE</t>
  </si>
  <si>
    <t>LEI ORÇAMENTÁRIA Nº 3.896 de  19  de Dezembro de 2024.</t>
  </si>
  <si>
    <t>DESPESA TOTAL FIXADA: R$ 478.080.000,00</t>
  </si>
  <si>
    <t>PERCENTUAL AUTORIZADO NA LEI ORÇAMENTÁRIA (LOA): 15% inciso I e 30% inciso IV</t>
  </si>
  <si>
    <t>ANULAÇÃO Art. 8º inciso I</t>
  </si>
  <si>
    <t>ANULAÇÃO Art. 8º inciso IV</t>
  </si>
  <si>
    <t>TOTAL DOS CRÉDITOS ADICIONAIS ABERTOS COM FONTES DE ANULAÇÃO DE DOTAÇÃO  Art. 8º inciso I</t>
  </si>
  <si>
    <t>TOTAL DOS CRÉDITOS ADICIONAIS ABERTOS COM FONTES DE ANULAÇÃO DE DOTAÇÃO  Art. 8º inciso IV</t>
  </si>
  <si>
    <t>SUPLEMENTAÇÃO AUTORIZADA PELO CAPUT DO ART. 8º inciso I</t>
  </si>
  <si>
    <t>SUPLEMENTAÇÃO AUTORIZADA PELO CAPUT DO ART. 8º inciso IV</t>
  </si>
  <si>
    <t>TOTAL SUPLEMENTADO SOBRE A LEI ORÇAMENTÁRIA (LOA) ART. 8º inciso I</t>
  </si>
  <si>
    <t>TOTAL SUPLEMENTADO SOBRE A LEI ORÇAMENTÁRIA (LOA) ART. 8º inciso IV</t>
  </si>
  <si>
    <t>LIMITE DE 15% REALIZADO ATÉ O PERÍODO (%)</t>
  </si>
  <si>
    <t>LIMITE DE 30% REALIZADO ATÉ O PERÍODO (%)</t>
  </si>
  <si>
    <t>SUPERÁVIT/OP. DE CRÉDITO  Art. 8º inciso II</t>
  </si>
  <si>
    <t>EXCESSO DE ARRECADAÇÃO Art. 8º Inciso III</t>
  </si>
  <si>
    <t>TOTAL DOS CRÉDITOS ADICIONAIS ABERTOS COM FONTE DE SUPERÁVIT FINANCEIRO / OP. DE CRÉDITO / RECURSOS DE CONVÊNIO Art. 8º inciso II</t>
  </si>
  <si>
    <t>TOTAL SUPLEMENTADO SOBRE A LEI ORÇAMENTÁRIA (LOA) ARTIGO 8º, INCISO I: R$ 60.559.079,60 e 12,67%</t>
  </si>
  <si>
    <t>EXCEÇÕES SUPLEMENTADO SOBRE A LEI ORÇAMENTÁRIA ARTIGO 8º, INCISOS II E III: R$ 60.640.054,86 (EXCESSO R$ 49.423.497,94 E SUPERÁVIT R$ 11.216.556,92)</t>
  </si>
  <si>
    <t>TOTAL CONSIDERADO SOBRE A LEI ORÇAMENTÁRIA ARTIGO 8º, INCISO I: R$ 60.559.079,60 e  12,67%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</si>
</sst>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0"/>
      <name val="Times New Roman"/>
      <family val="1"/>
    </font>
    <font>
      <b/>
      <sz val="25"/>
      <color theme="1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4" fontId="0" fillId="0" borderId="0" xfId="0" applyNumberFormat="1"/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44" fontId="2" fillId="0" borderId="16" xfId="4" applyFont="1" applyBorder="1" applyAlignment="1">
      <alignment vertical="center"/>
    </xf>
    <xf numFmtId="14" fontId="2" fillId="0" borderId="20" xfId="0" applyNumberFormat="1" applyFont="1" applyBorder="1" applyAlignment="1">
      <alignment horizontal="center" vertical="center"/>
    </xf>
    <xf numFmtId="165" fontId="2" fillId="0" borderId="21" xfId="0" applyNumberFormat="1" applyFont="1" applyBorder="1" applyAlignment="1">
      <alignment horizontal="center" vertical="center"/>
    </xf>
    <xf numFmtId="14" fontId="2" fillId="0" borderId="21" xfId="0" applyNumberFormat="1" applyFont="1" applyBorder="1" applyAlignment="1">
      <alignment horizontal="center" vertical="center"/>
    </xf>
    <xf numFmtId="44" fontId="2" fillId="0" borderId="20" xfId="4" applyFont="1" applyBorder="1" applyAlignment="1">
      <alignment vertical="center"/>
    </xf>
    <xf numFmtId="14" fontId="2" fillId="0" borderId="23" xfId="0" applyNumberFormat="1" applyFont="1" applyBorder="1" applyAlignment="1">
      <alignment horizontal="center" vertical="center"/>
    </xf>
    <xf numFmtId="44" fontId="2" fillId="0" borderId="23" xfId="4" applyFont="1" applyBorder="1" applyAlignment="1">
      <alignment vertical="center"/>
    </xf>
    <xf numFmtId="44" fontId="5" fillId="4" borderId="4" xfId="4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vertical="center"/>
    </xf>
    <xf numFmtId="44" fontId="6" fillId="2" borderId="0" xfId="4" applyFont="1" applyFill="1" applyAlignment="1">
      <alignment vertical="center"/>
    </xf>
    <xf numFmtId="0" fontId="6" fillId="0" borderId="0" xfId="0" applyFont="1"/>
    <xf numFmtId="44" fontId="2" fillId="0" borderId="20" xfId="4" applyFont="1" applyFill="1" applyBorder="1" applyAlignment="1">
      <alignment vertical="center"/>
    </xf>
    <xf numFmtId="9" fontId="0" fillId="0" borderId="0" xfId="0" applyNumberFormat="1"/>
    <xf numFmtId="44" fontId="2" fillId="0" borderId="16" xfId="4" applyFont="1" applyFill="1" applyBorder="1" applyAlignment="1">
      <alignment vertical="center"/>
    </xf>
    <xf numFmtId="164" fontId="9" fillId="3" borderId="1" xfId="3" applyFont="1" applyFill="1" applyBorder="1" applyAlignment="1">
      <alignment horizontal="left" vertical="center" wrapText="1"/>
    </xf>
    <xf numFmtId="164" fontId="9" fillId="3" borderId="2" xfId="3" applyFont="1" applyFill="1" applyBorder="1" applyAlignment="1">
      <alignment horizontal="left" vertical="center" wrapText="1"/>
    </xf>
    <xf numFmtId="164" fontId="9" fillId="3" borderId="3" xfId="3" applyFont="1" applyFill="1" applyBorder="1" applyAlignment="1">
      <alignment horizontal="left" vertical="center" wrapText="1"/>
    </xf>
    <xf numFmtId="4" fontId="10" fillId="2" borderId="1" xfId="3" applyNumberFormat="1" applyFont="1" applyFill="1" applyBorder="1" applyAlignment="1">
      <alignment horizontal="right" vertical="center"/>
    </xf>
    <xf numFmtId="4" fontId="10" fillId="2" borderId="3" xfId="3" applyNumberFormat="1" applyFont="1" applyFill="1" applyBorder="1" applyAlignment="1">
      <alignment horizontal="right" vertical="center"/>
    </xf>
    <xf numFmtId="164" fontId="9" fillId="3" borderId="1" xfId="3" applyFont="1" applyFill="1" applyBorder="1" applyAlignment="1">
      <alignment horizontal="justify" vertical="center" wrapText="1"/>
    </xf>
    <xf numFmtId="164" fontId="9" fillId="3" borderId="2" xfId="3" applyFont="1" applyFill="1" applyBorder="1" applyAlignment="1">
      <alignment horizontal="justify" vertical="center" wrapText="1"/>
    </xf>
    <xf numFmtId="164" fontId="9" fillId="3" borderId="3" xfId="3" applyFont="1" applyFill="1" applyBorder="1" applyAlignment="1">
      <alignment horizontal="justify" vertical="center" wrapText="1"/>
    </xf>
    <xf numFmtId="10" fontId="10" fillId="4" borderId="1" xfId="1" applyNumberFormat="1" applyFont="1" applyFill="1" applyBorder="1" applyAlignment="1">
      <alignment horizontal="center" vertical="center"/>
    </xf>
    <xf numFmtId="10" fontId="10" fillId="4" borderId="3" xfId="1" applyNumberFormat="1" applyFont="1" applyFill="1" applyBorder="1" applyAlignment="1">
      <alignment horizontal="center" vertical="center"/>
    </xf>
    <xf numFmtId="164" fontId="9" fillId="5" borderId="1" xfId="3" applyFont="1" applyFill="1" applyBorder="1" applyAlignment="1">
      <alignment horizontal="left" vertical="center" wrapText="1"/>
    </xf>
    <xf numFmtId="164" fontId="9" fillId="5" borderId="2" xfId="3" applyFont="1" applyFill="1" applyBorder="1" applyAlignment="1">
      <alignment horizontal="left" vertical="center" wrapText="1"/>
    </xf>
    <xf numFmtId="164" fontId="9" fillId="5" borderId="3" xfId="3" applyFont="1" applyFill="1" applyBorder="1" applyAlignment="1">
      <alignment horizontal="left" vertical="center" wrapText="1"/>
    </xf>
    <xf numFmtId="164" fontId="9" fillId="5" borderId="4" xfId="3" applyFont="1" applyFill="1" applyBorder="1" applyAlignment="1">
      <alignment horizontal="left" vertical="center" wrapText="1"/>
    </xf>
    <xf numFmtId="4" fontId="10" fillId="0" borderId="1" xfId="3" applyNumberFormat="1" applyFont="1" applyBorder="1" applyAlignment="1">
      <alignment vertical="center"/>
    </xf>
    <xf numFmtId="4" fontId="10" fillId="0" borderId="3" xfId="3" applyNumberFormat="1" applyFont="1" applyBorder="1" applyAlignment="1">
      <alignment vertical="center"/>
    </xf>
    <xf numFmtId="4" fontId="10" fillId="0" borderId="1" xfId="3" applyNumberFormat="1" applyFont="1" applyBorder="1" applyAlignment="1">
      <alignment horizontal="right" vertical="center"/>
    </xf>
    <xf numFmtId="4" fontId="10" fillId="0" borderId="3" xfId="3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10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14" fontId="3" fillId="4" borderId="16" xfId="0" applyNumberFormat="1" applyFont="1" applyFill="1" applyBorder="1" applyAlignment="1">
      <alignment horizontal="center" vertical="center" wrapText="1"/>
    </xf>
    <xf numFmtId="14" fontId="3" fillId="4" borderId="23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44" fontId="3" fillId="4" borderId="16" xfId="4" applyFont="1" applyFill="1" applyBorder="1" applyAlignment="1">
      <alignment horizontal="center" vertical="center" wrapText="1"/>
    </xf>
    <xf numFmtId="44" fontId="3" fillId="4" borderId="23" xfId="4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</cellXfs>
  <cellStyles count="5">
    <cellStyle name="Moeda" xfId="4" builtinId="4"/>
    <cellStyle name="Normal" xfId="0" builtinId="0"/>
    <cellStyle name="Normal 2" xfId="2" xr:uid="{E94A331B-C562-45C6-B9E4-57D20BDD091E}"/>
    <cellStyle name="Porcentagem" xfId="1" builtinId="5"/>
    <cellStyle name="Separador de milhares 2" xfId="3" xr:uid="{E18D103A-C7C0-487B-99E6-A380B7D52039}"/>
  </cellStyles>
  <dxfs count="0"/>
  <tableStyles count="0" defaultTableStyle="TableStyleMedium2" defaultPivotStyle="PivotStyleLight16"/>
  <colors>
    <mruColors>
      <color rgb="FF10B503"/>
      <color rgb="FFFF99FF"/>
      <color rgb="FFFDE3F8"/>
      <color rgb="FFFFD9FF"/>
      <color rgb="FFFCD4F4"/>
      <color rgb="FFF22EC8"/>
      <color rgb="FFFBC1EF"/>
      <color rgb="FFF892E2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</xdr:colOff>
      <xdr:row>0</xdr:row>
      <xdr:rowOff>31102</xdr:rowOff>
    </xdr:from>
    <xdr:to>
      <xdr:col>1</xdr:col>
      <xdr:colOff>108390</xdr:colOff>
      <xdr:row>4</xdr:row>
      <xdr:rowOff>59988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0327893-17EA-03C5-9B27-76BB9D85F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31102"/>
          <a:ext cx="784860" cy="775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FE06E-F9CE-471F-B06B-E4537BF9994E}">
  <dimension ref="A1:P84"/>
  <sheetViews>
    <sheetView tabSelected="1" view="pageBreakPreview" zoomScale="98" zoomScaleNormal="90" zoomScaleSheetLayoutView="98" workbookViewId="0">
      <selection sqref="A1:P5"/>
    </sheetView>
  </sheetViews>
  <sheetFormatPr defaultRowHeight="14.4" x14ac:dyDescent="0.3"/>
  <cols>
    <col min="1" max="1" width="11.44140625" customWidth="1"/>
    <col min="2" max="2" width="12.6640625" customWidth="1"/>
    <col min="3" max="3" width="11.109375" customWidth="1"/>
    <col min="4" max="4" width="11.44140625" customWidth="1"/>
    <col min="5" max="5" width="12" customWidth="1"/>
    <col min="6" max="7" width="19.88671875" customWidth="1"/>
    <col min="8" max="8" width="20.109375" customWidth="1"/>
    <col min="9" max="9" width="20.33203125" customWidth="1"/>
    <col min="10" max="10" width="15.88671875" bestFit="1" customWidth="1"/>
    <col min="11" max="11" width="14.109375" customWidth="1"/>
    <col min="12" max="12" width="15.44140625" customWidth="1"/>
    <col min="13" max="13" width="14.44140625" customWidth="1"/>
    <col min="14" max="14" width="13.33203125" customWidth="1"/>
    <col min="15" max="15" width="14.5546875" customWidth="1"/>
    <col min="16" max="16" width="15.88671875" customWidth="1"/>
  </cols>
  <sheetData>
    <row r="1" spans="1:16" x14ac:dyDescent="0.3">
      <c r="A1" s="56" t="s">
        <v>26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6" ht="8.4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</row>
    <row r="8" spans="1:16" x14ac:dyDescent="0.3">
      <c r="A8" s="57" t="s">
        <v>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</row>
    <row r="9" spans="1:16" ht="5.4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5" x14ac:dyDescent="0.3">
      <c r="A10" s="58" t="s">
        <v>2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</row>
    <row r="11" spans="1:16" x14ac:dyDescent="0.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 x14ac:dyDescent="0.3">
      <c r="A12" s="40" t="s">
        <v>27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</row>
    <row r="13" spans="1:16" x14ac:dyDescent="0.3">
      <c r="A13" s="40" t="s">
        <v>28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</row>
    <row r="14" spans="1:16" x14ac:dyDescent="0.3">
      <c r="A14" s="40" t="s">
        <v>29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</row>
    <row r="15" spans="1:16" ht="7.5" customHeight="1" thickBot="1" x14ac:dyDescent="0.35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ht="15" thickBot="1" x14ac:dyDescent="0.35">
      <c r="A16" s="53" t="s">
        <v>3</v>
      </c>
      <c r="B16" s="54"/>
      <c r="C16" s="54"/>
      <c r="D16" s="54"/>
      <c r="E16" s="55"/>
      <c r="F16" s="60" t="s">
        <v>4</v>
      </c>
      <c r="G16" s="61"/>
      <c r="H16" s="62"/>
      <c r="I16" s="63"/>
      <c r="J16" s="61" t="s">
        <v>5</v>
      </c>
      <c r="K16" s="62"/>
      <c r="L16" s="68"/>
      <c r="M16" s="72" t="s">
        <v>6</v>
      </c>
      <c r="N16" s="73"/>
      <c r="O16" s="74"/>
      <c r="P16" s="48" t="s">
        <v>7</v>
      </c>
    </row>
    <row r="17" spans="1:16" ht="15" thickBot="1" x14ac:dyDescent="0.35">
      <c r="A17" s="53" t="s">
        <v>8</v>
      </c>
      <c r="B17" s="55"/>
      <c r="C17" s="53" t="s">
        <v>9</v>
      </c>
      <c r="D17" s="54"/>
      <c r="E17" s="55"/>
      <c r="F17" s="64"/>
      <c r="G17" s="65"/>
      <c r="H17" s="66"/>
      <c r="I17" s="67"/>
      <c r="J17" s="69"/>
      <c r="K17" s="70"/>
      <c r="L17" s="71"/>
      <c r="M17" s="75"/>
      <c r="N17" s="76"/>
      <c r="O17" s="77"/>
      <c r="P17" s="78"/>
    </row>
    <row r="18" spans="1:16" x14ac:dyDescent="0.3">
      <c r="A18" s="48" t="s">
        <v>10</v>
      </c>
      <c r="B18" s="44" t="s">
        <v>11</v>
      </c>
      <c r="C18" s="46" t="s">
        <v>12</v>
      </c>
      <c r="D18" s="48" t="s">
        <v>10</v>
      </c>
      <c r="E18" s="44" t="s">
        <v>11</v>
      </c>
      <c r="F18" s="51" t="s">
        <v>30</v>
      </c>
      <c r="G18" s="51" t="s">
        <v>31</v>
      </c>
      <c r="H18" s="48" t="s">
        <v>41</v>
      </c>
      <c r="I18" s="48" t="s">
        <v>40</v>
      </c>
      <c r="J18" s="48" t="s">
        <v>13</v>
      </c>
      <c r="K18" s="48" t="s">
        <v>14</v>
      </c>
      <c r="L18" s="48" t="s">
        <v>16</v>
      </c>
      <c r="M18" s="48" t="s">
        <v>13</v>
      </c>
      <c r="N18" s="48" t="s">
        <v>14</v>
      </c>
      <c r="O18" s="49" t="s">
        <v>15</v>
      </c>
      <c r="P18" s="78"/>
    </row>
    <row r="19" spans="1:16" ht="28.5" customHeight="1" thickBot="1" x14ac:dyDescent="0.35">
      <c r="A19" s="47"/>
      <c r="B19" s="45"/>
      <c r="C19" s="47"/>
      <c r="D19" s="47"/>
      <c r="E19" s="45"/>
      <c r="F19" s="52"/>
      <c r="G19" s="52"/>
      <c r="H19" s="47"/>
      <c r="I19" s="47"/>
      <c r="J19" s="47"/>
      <c r="K19" s="47"/>
      <c r="L19" s="47"/>
      <c r="M19" s="47"/>
      <c r="N19" s="47"/>
      <c r="O19" s="50"/>
      <c r="P19" s="47"/>
    </row>
    <row r="20" spans="1:16" ht="15" thickBot="1" x14ac:dyDescent="0.35">
      <c r="A20" s="4">
        <v>3896</v>
      </c>
      <c r="B20" s="5">
        <v>45645</v>
      </c>
      <c r="C20" s="4" t="s">
        <v>17</v>
      </c>
      <c r="D20" s="6">
        <v>5</v>
      </c>
      <c r="E20" s="5">
        <v>45665</v>
      </c>
      <c r="F20" s="21">
        <v>1419313.58</v>
      </c>
      <c r="G20" s="21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</row>
    <row r="21" spans="1:16" ht="15" thickBot="1" x14ac:dyDescent="0.35">
      <c r="A21" s="4">
        <v>3896</v>
      </c>
      <c r="B21" s="5">
        <v>45645</v>
      </c>
      <c r="C21" s="4" t="s">
        <v>17</v>
      </c>
      <c r="D21" s="9">
        <v>6</v>
      </c>
      <c r="E21" s="10">
        <v>45665</v>
      </c>
      <c r="F21" s="11">
        <v>0</v>
      </c>
      <c r="G21" s="11">
        <v>1370874.78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</row>
    <row r="22" spans="1:16" ht="15" thickBot="1" x14ac:dyDescent="0.35">
      <c r="A22" s="4">
        <v>3896</v>
      </c>
      <c r="B22" s="5">
        <v>45645</v>
      </c>
      <c r="C22" s="4" t="s">
        <v>17</v>
      </c>
      <c r="D22" s="9">
        <v>7</v>
      </c>
      <c r="E22" s="8">
        <v>45665</v>
      </c>
      <c r="F22" s="11">
        <v>0</v>
      </c>
      <c r="G22" s="11">
        <v>0</v>
      </c>
      <c r="H22" s="11">
        <v>0</v>
      </c>
      <c r="I22" s="19">
        <v>888939.1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</row>
    <row r="23" spans="1:16" ht="15" thickBot="1" x14ac:dyDescent="0.35">
      <c r="A23" s="4">
        <v>3896</v>
      </c>
      <c r="B23" s="5">
        <v>45645</v>
      </c>
      <c r="C23" s="4" t="s">
        <v>17</v>
      </c>
      <c r="D23" s="9">
        <v>12</v>
      </c>
      <c r="E23" s="8">
        <v>45691</v>
      </c>
      <c r="F23" s="19">
        <v>540481.04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</row>
    <row r="24" spans="1:16" ht="15" thickBot="1" x14ac:dyDescent="0.35">
      <c r="A24" s="4">
        <v>3896</v>
      </c>
      <c r="B24" s="5">
        <v>45645</v>
      </c>
      <c r="C24" s="4" t="s">
        <v>17</v>
      </c>
      <c r="D24" s="9">
        <v>13</v>
      </c>
      <c r="E24" s="8">
        <v>45691</v>
      </c>
      <c r="F24" s="11">
        <v>0</v>
      </c>
      <c r="G24" s="11">
        <v>1734441.72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</row>
    <row r="25" spans="1:16" ht="15" thickBot="1" x14ac:dyDescent="0.35">
      <c r="A25" s="4">
        <v>3896</v>
      </c>
      <c r="B25" s="5">
        <v>45645</v>
      </c>
      <c r="C25" s="4" t="s">
        <v>17</v>
      </c>
      <c r="D25" s="9">
        <v>14</v>
      </c>
      <c r="E25" s="8">
        <v>45691</v>
      </c>
      <c r="F25" s="11">
        <v>0</v>
      </c>
      <c r="G25" s="11">
        <v>0</v>
      </c>
      <c r="H25" s="11">
        <v>0</v>
      </c>
      <c r="I25" s="19">
        <v>557657.98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</row>
    <row r="26" spans="1:16" ht="15" thickBot="1" x14ac:dyDescent="0.35">
      <c r="A26" s="4">
        <v>3896</v>
      </c>
      <c r="B26" s="5">
        <v>45645</v>
      </c>
      <c r="C26" s="4" t="s">
        <v>17</v>
      </c>
      <c r="D26" s="9">
        <v>15</v>
      </c>
      <c r="E26" s="8">
        <v>45702</v>
      </c>
      <c r="F26" s="11">
        <v>0</v>
      </c>
      <c r="G26" s="11">
        <v>450000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</row>
    <row r="27" spans="1:16" ht="15" thickBot="1" x14ac:dyDescent="0.35">
      <c r="A27" s="4">
        <v>3896</v>
      </c>
      <c r="B27" s="5">
        <v>45645</v>
      </c>
      <c r="C27" s="4" t="s">
        <v>17</v>
      </c>
      <c r="D27" s="9">
        <v>21</v>
      </c>
      <c r="E27" s="8">
        <v>45719</v>
      </c>
      <c r="F27" s="11">
        <v>1155334.3400000001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</row>
    <row r="28" spans="1:16" ht="15" thickBot="1" x14ac:dyDescent="0.35">
      <c r="A28" s="4">
        <v>3896</v>
      </c>
      <c r="B28" s="5">
        <v>45645</v>
      </c>
      <c r="C28" s="4" t="s">
        <v>17</v>
      </c>
      <c r="D28" s="9">
        <v>22</v>
      </c>
      <c r="E28" s="8">
        <v>45719</v>
      </c>
      <c r="F28" s="11">
        <v>0</v>
      </c>
      <c r="G28" s="11">
        <v>490803.88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</row>
    <row r="29" spans="1:16" ht="15" thickBot="1" x14ac:dyDescent="0.35">
      <c r="A29" s="4">
        <v>3896</v>
      </c>
      <c r="B29" s="5">
        <v>45645</v>
      </c>
      <c r="C29" s="4" t="s">
        <v>17</v>
      </c>
      <c r="D29" s="9">
        <v>23</v>
      </c>
      <c r="E29" s="8">
        <v>45719</v>
      </c>
      <c r="F29" s="11">
        <v>0</v>
      </c>
      <c r="G29" s="11">
        <v>0</v>
      </c>
      <c r="H29" s="11">
        <v>0</v>
      </c>
      <c r="I29" s="11">
        <v>3591782.91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</row>
    <row r="30" spans="1:16" ht="15" thickBot="1" x14ac:dyDescent="0.35">
      <c r="A30" s="4">
        <v>3896</v>
      </c>
      <c r="B30" s="5">
        <v>45645</v>
      </c>
      <c r="C30" s="4" t="s">
        <v>17</v>
      </c>
      <c r="D30" s="9">
        <v>25</v>
      </c>
      <c r="E30" s="8">
        <v>45748</v>
      </c>
      <c r="F30" s="19">
        <v>3493097.45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</row>
    <row r="31" spans="1:16" ht="15" thickBot="1" x14ac:dyDescent="0.35">
      <c r="A31" s="4">
        <v>3896</v>
      </c>
      <c r="B31" s="5">
        <v>45645</v>
      </c>
      <c r="C31" s="4" t="s">
        <v>17</v>
      </c>
      <c r="D31" s="9">
        <v>26</v>
      </c>
      <c r="E31" s="8">
        <v>45748</v>
      </c>
      <c r="F31" s="11">
        <v>0</v>
      </c>
      <c r="G31" s="11">
        <v>2466444.86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</row>
    <row r="32" spans="1:16" ht="15" thickBot="1" x14ac:dyDescent="0.35">
      <c r="A32" s="4">
        <v>3896</v>
      </c>
      <c r="B32" s="5">
        <v>45645</v>
      </c>
      <c r="C32" s="4" t="s">
        <v>17</v>
      </c>
      <c r="D32" s="9">
        <v>27</v>
      </c>
      <c r="E32" s="8">
        <v>45748</v>
      </c>
      <c r="F32" s="11">
        <v>0</v>
      </c>
      <c r="G32" s="11">
        <v>0</v>
      </c>
      <c r="H32" s="11">
        <v>0</v>
      </c>
      <c r="I32" s="19">
        <v>394363.88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</row>
    <row r="33" spans="1:16" ht="15" thickBot="1" x14ac:dyDescent="0.35">
      <c r="A33" s="4">
        <v>3896</v>
      </c>
      <c r="B33" s="5">
        <v>45645</v>
      </c>
      <c r="C33" s="4" t="s">
        <v>17</v>
      </c>
      <c r="D33" s="9">
        <v>32</v>
      </c>
      <c r="E33" s="8">
        <v>45779</v>
      </c>
      <c r="F33" s="11">
        <v>3702600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</row>
    <row r="34" spans="1:16" ht="15" thickBot="1" x14ac:dyDescent="0.35">
      <c r="A34" s="4">
        <v>3896</v>
      </c>
      <c r="B34" s="5">
        <v>45645</v>
      </c>
      <c r="C34" s="4" t="s">
        <v>17</v>
      </c>
      <c r="D34" s="9">
        <v>33</v>
      </c>
      <c r="E34" s="8">
        <v>45779</v>
      </c>
      <c r="F34" s="11">
        <v>0</v>
      </c>
      <c r="G34" s="11">
        <v>6037798.7000000002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</row>
    <row r="35" spans="1:16" ht="15" thickBot="1" x14ac:dyDescent="0.35">
      <c r="A35" s="4">
        <v>3896</v>
      </c>
      <c r="B35" s="5">
        <v>45645</v>
      </c>
      <c r="C35" s="4" t="s">
        <v>17</v>
      </c>
      <c r="D35" s="9">
        <v>34</v>
      </c>
      <c r="E35" s="8">
        <v>45779</v>
      </c>
      <c r="F35" s="11">
        <v>0</v>
      </c>
      <c r="G35" s="11">
        <v>0</v>
      </c>
      <c r="H35" s="11">
        <v>0</v>
      </c>
      <c r="I35" s="11">
        <v>173797.68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</row>
    <row r="36" spans="1:16" ht="15" thickBot="1" x14ac:dyDescent="0.35">
      <c r="A36" s="4">
        <v>3896</v>
      </c>
      <c r="B36" s="5">
        <v>45645</v>
      </c>
      <c r="C36" s="4" t="s">
        <v>17</v>
      </c>
      <c r="D36" s="9">
        <v>39</v>
      </c>
      <c r="E36" s="8">
        <v>45810</v>
      </c>
      <c r="F36" s="11">
        <v>19699785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</row>
    <row r="37" spans="1:16" ht="15" thickBot="1" x14ac:dyDescent="0.35">
      <c r="A37" s="4">
        <v>3896</v>
      </c>
      <c r="B37" s="5">
        <v>45645</v>
      </c>
      <c r="C37" s="4" t="s">
        <v>17</v>
      </c>
      <c r="D37" s="9">
        <v>40</v>
      </c>
      <c r="E37" s="8">
        <v>45810</v>
      </c>
      <c r="F37" s="11">
        <v>0</v>
      </c>
      <c r="G37" s="11">
        <v>5431439.3700000001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</row>
    <row r="38" spans="1:16" ht="15" thickBot="1" x14ac:dyDescent="0.35">
      <c r="A38" s="4">
        <v>3896</v>
      </c>
      <c r="B38" s="5">
        <v>45645</v>
      </c>
      <c r="C38" s="4" t="s">
        <v>17</v>
      </c>
      <c r="D38" s="9">
        <v>41</v>
      </c>
      <c r="E38" s="8">
        <v>45810</v>
      </c>
      <c r="F38" s="11">
        <v>0</v>
      </c>
      <c r="G38" s="11">
        <v>0</v>
      </c>
      <c r="H38" s="11">
        <v>0</v>
      </c>
      <c r="I38" s="11">
        <v>1474332.35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</row>
    <row r="39" spans="1:16" ht="15" thickBot="1" x14ac:dyDescent="0.35">
      <c r="A39" s="4">
        <v>3896</v>
      </c>
      <c r="B39" s="5">
        <v>45645</v>
      </c>
      <c r="C39" s="4" t="s">
        <v>17</v>
      </c>
      <c r="D39" s="9">
        <v>46</v>
      </c>
      <c r="E39" s="8">
        <v>45839</v>
      </c>
      <c r="F39" s="11">
        <v>7740057.5999999996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</row>
    <row r="40" spans="1:16" ht="15" thickBot="1" x14ac:dyDescent="0.35">
      <c r="A40" s="4">
        <v>3896</v>
      </c>
      <c r="B40" s="5">
        <v>45645</v>
      </c>
      <c r="C40" s="4" t="s">
        <v>17</v>
      </c>
      <c r="D40" s="9">
        <v>47</v>
      </c>
      <c r="E40" s="8">
        <v>45839</v>
      </c>
      <c r="F40" s="11">
        <v>0</v>
      </c>
      <c r="G40" s="11">
        <v>14056947.17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</row>
    <row r="41" spans="1:16" ht="15" thickBot="1" x14ac:dyDescent="0.35">
      <c r="A41" s="4">
        <v>3896</v>
      </c>
      <c r="B41" s="5">
        <v>45645</v>
      </c>
      <c r="C41" s="4" t="s">
        <v>17</v>
      </c>
      <c r="D41" s="9">
        <v>48</v>
      </c>
      <c r="E41" s="8">
        <v>45839</v>
      </c>
      <c r="F41" s="11">
        <v>0</v>
      </c>
      <c r="G41" s="11">
        <v>0</v>
      </c>
      <c r="H41" s="11">
        <v>0</v>
      </c>
      <c r="I41" s="11">
        <v>42904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</row>
    <row r="42" spans="1:16" ht="15" thickBot="1" x14ac:dyDescent="0.35">
      <c r="A42" s="4">
        <v>3896</v>
      </c>
      <c r="B42" s="5">
        <v>45645</v>
      </c>
      <c r="C42" s="4" t="s">
        <v>17</v>
      </c>
      <c r="D42" s="9">
        <v>50</v>
      </c>
      <c r="E42" s="8">
        <v>45854</v>
      </c>
      <c r="F42" s="11">
        <v>0</v>
      </c>
      <c r="G42" s="11">
        <v>900000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</row>
    <row r="43" spans="1:16" ht="15" thickBot="1" x14ac:dyDescent="0.35">
      <c r="A43" s="4">
        <v>3896</v>
      </c>
      <c r="B43" s="5">
        <v>45645</v>
      </c>
      <c r="C43" s="4" t="s">
        <v>17</v>
      </c>
      <c r="D43" s="9">
        <v>54</v>
      </c>
      <c r="E43" s="8">
        <v>45870</v>
      </c>
      <c r="F43" s="11">
        <v>4393988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thickBot="1" x14ac:dyDescent="0.35">
      <c r="A44" s="4">
        <v>3896</v>
      </c>
      <c r="B44" s="5">
        <v>45645</v>
      </c>
      <c r="C44" s="4" t="s">
        <v>17</v>
      </c>
      <c r="D44" s="9">
        <v>55</v>
      </c>
      <c r="E44" s="8">
        <v>45870</v>
      </c>
      <c r="F44" s="11">
        <v>0</v>
      </c>
      <c r="G44" s="11">
        <v>18015960.030000001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thickBot="1" x14ac:dyDescent="0.35">
      <c r="A45" s="4">
        <v>3896</v>
      </c>
      <c r="B45" s="5">
        <v>45645</v>
      </c>
      <c r="C45" s="4" t="s">
        <v>17</v>
      </c>
      <c r="D45" s="9">
        <v>56</v>
      </c>
      <c r="E45" s="8">
        <v>45870</v>
      </c>
      <c r="F45" s="11">
        <v>0</v>
      </c>
      <c r="G45" s="11">
        <v>0</v>
      </c>
      <c r="H45" s="11">
        <v>1998503.16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</row>
    <row r="46" spans="1:16" ht="15" thickBot="1" x14ac:dyDescent="0.35">
      <c r="A46" s="4">
        <v>3896</v>
      </c>
      <c r="B46" s="5">
        <v>45645</v>
      </c>
      <c r="C46" s="4" t="s">
        <v>17</v>
      </c>
      <c r="D46" s="9">
        <v>58</v>
      </c>
      <c r="E46" s="8">
        <v>45901</v>
      </c>
      <c r="F46" s="11">
        <v>5714087.0800000001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</row>
    <row r="47" spans="1:16" ht="15" thickBot="1" x14ac:dyDescent="0.35">
      <c r="A47" s="4">
        <v>3896</v>
      </c>
      <c r="B47" s="5">
        <v>45645</v>
      </c>
      <c r="C47" s="4" t="s">
        <v>17</v>
      </c>
      <c r="D47" s="9">
        <v>59</v>
      </c>
      <c r="E47" s="8">
        <v>45901</v>
      </c>
      <c r="F47" s="11">
        <v>0</v>
      </c>
      <c r="G47" s="11">
        <v>11647197.1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thickBot="1" x14ac:dyDescent="0.35">
      <c r="A48" s="4">
        <v>3896</v>
      </c>
      <c r="B48" s="5">
        <v>45645</v>
      </c>
      <c r="C48" s="4" t="s">
        <v>17</v>
      </c>
      <c r="D48" s="9">
        <v>60</v>
      </c>
      <c r="E48" s="8">
        <v>45901</v>
      </c>
      <c r="F48" s="11">
        <v>0</v>
      </c>
      <c r="G48" s="11">
        <v>0</v>
      </c>
      <c r="H48" s="11">
        <v>2980729.98</v>
      </c>
      <c r="I48" s="11">
        <v>626325.03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thickBot="1" x14ac:dyDescent="0.35">
      <c r="A49" s="4">
        <v>3896</v>
      </c>
      <c r="B49" s="5">
        <v>45645</v>
      </c>
      <c r="C49" s="4" t="s">
        <v>17</v>
      </c>
      <c r="D49" s="9">
        <v>63</v>
      </c>
      <c r="E49" s="8">
        <v>45931</v>
      </c>
      <c r="F49" s="11">
        <v>6623020.1500000004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thickBot="1" x14ac:dyDescent="0.35">
      <c r="A50" s="4">
        <v>3896</v>
      </c>
      <c r="B50" s="5">
        <v>45645</v>
      </c>
      <c r="C50" s="4" t="s">
        <v>17</v>
      </c>
      <c r="D50" s="9">
        <v>64</v>
      </c>
      <c r="E50" s="8">
        <v>45931</v>
      </c>
      <c r="F50" s="11">
        <v>0</v>
      </c>
      <c r="G50" s="11">
        <v>14373509.93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thickBot="1" x14ac:dyDescent="0.35">
      <c r="A51" s="4">
        <v>3896</v>
      </c>
      <c r="B51" s="5">
        <v>45645</v>
      </c>
      <c r="C51" s="4" t="s">
        <v>17</v>
      </c>
      <c r="D51" s="9">
        <v>65</v>
      </c>
      <c r="E51" s="8">
        <v>45931</v>
      </c>
      <c r="F51" s="11">
        <v>0</v>
      </c>
      <c r="G51" s="11">
        <v>0</v>
      </c>
      <c r="H51" s="11">
        <v>4695621.46</v>
      </c>
      <c r="I51" s="11">
        <v>504502.98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thickBot="1" x14ac:dyDescent="0.35">
      <c r="A52" s="4">
        <v>3992</v>
      </c>
      <c r="B52" s="5">
        <v>45884</v>
      </c>
      <c r="C52" s="4" t="s">
        <v>17</v>
      </c>
      <c r="D52" s="9">
        <v>69</v>
      </c>
      <c r="E52" s="8">
        <v>45932</v>
      </c>
      <c r="F52" s="11">
        <v>0</v>
      </c>
      <c r="G52" s="11">
        <v>0</v>
      </c>
      <c r="H52" s="11">
        <v>0</v>
      </c>
      <c r="I52" s="11">
        <v>0</v>
      </c>
      <c r="J52" s="11">
        <v>42000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thickBot="1" x14ac:dyDescent="0.35">
      <c r="A53" s="4">
        <v>3896</v>
      </c>
      <c r="B53" s="5">
        <v>45645</v>
      </c>
      <c r="C53" s="4" t="s">
        <v>17</v>
      </c>
      <c r="D53" s="9">
        <v>73</v>
      </c>
      <c r="E53" s="8">
        <v>45964</v>
      </c>
      <c r="F53" s="11">
        <v>5948065.9199999999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</row>
    <row r="54" spans="1:16" ht="15" thickBot="1" x14ac:dyDescent="0.35">
      <c r="A54" s="4">
        <v>3896</v>
      </c>
      <c r="B54" s="5">
        <v>45645</v>
      </c>
      <c r="C54" s="4" t="s">
        <v>17</v>
      </c>
      <c r="D54" s="9">
        <v>74</v>
      </c>
      <c r="E54" s="8">
        <v>45964</v>
      </c>
      <c r="F54" s="11">
        <v>0</v>
      </c>
      <c r="G54" s="11">
        <v>4651264.24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thickBot="1" x14ac:dyDescent="0.35">
      <c r="A55" s="4">
        <v>3896</v>
      </c>
      <c r="B55" s="5">
        <v>45645</v>
      </c>
      <c r="C55" s="4" t="s">
        <v>17</v>
      </c>
      <c r="D55" s="9">
        <v>75</v>
      </c>
      <c r="E55" s="8">
        <v>45964</v>
      </c>
      <c r="F55" s="11">
        <v>0</v>
      </c>
      <c r="G55" s="11">
        <v>0</v>
      </c>
      <c r="H55" s="11">
        <v>12820393.32</v>
      </c>
      <c r="I55" s="11">
        <v>2957451.97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thickBot="1" x14ac:dyDescent="0.35">
      <c r="A56" s="4">
        <v>3896</v>
      </c>
      <c r="B56" s="5">
        <v>45645</v>
      </c>
      <c r="C56" s="4" t="s">
        <v>17</v>
      </c>
      <c r="D56" s="9">
        <v>79</v>
      </c>
      <c r="E56" s="8">
        <v>45992</v>
      </c>
      <c r="F56" s="11">
        <v>129249.44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thickBot="1" x14ac:dyDescent="0.35">
      <c r="A57" s="4">
        <v>3896</v>
      </c>
      <c r="B57" s="5">
        <v>45645</v>
      </c>
      <c r="C57" s="4" t="s">
        <v>17</v>
      </c>
      <c r="D57" s="9">
        <v>80</v>
      </c>
      <c r="E57" s="8">
        <v>45992</v>
      </c>
      <c r="F57" s="11">
        <v>0</v>
      </c>
      <c r="G57" s="11">
        <v>4164657.47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thickBot="1" x14ac:dyDescent="0.35">
      <c r="A58" s="4">
        <v>3896</v>
      </c>
      <c r="B58" s="5">
        <v>45645</v>
      </c>
      <c r="C58" s="4" t="s">
        <v>17</v>
      </c>
      <c r="D58" s="9">
        <v>81</v>
      </c>
      <c r="E58" s="12">
        <v>45992</v>
      </c>
      <c r="F58" s="13">
        <v>0</v>
      </c>
      <c r="G58" s="13">
        <v>0</v>
      </c>
      <c r="H58" s="13">
        <v>26928250.02</v>
      </c>
      <c r="I58" s="13">
        <v>4499.04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1:16" ht="15" thickBot="1" x14ac:dyDescent="0.35">
      <c r="A59" s="41" t="s">
        <v>0</v>
      </c>
      <c r="B59" s="42"/>
      <c r="C59" s="42"/>
      <c r="D59" s="42"/>
      <c r="E59" s="43"/>
      <c r="F59" s="14">
        <f>SUM(F20:F58)</f>
        <v>60559079.599999994</v>
      </c>
      <c r="G59" s="14">
        <f>SUM(G20:G58)</f>
        <v>85791339.25</v>
      </c>
      <c r="H59" s="14">
        <f>SUM(H20:H58)</f>
        <v>49423497.939999998</v>
      </c>
      <c r="I59" s="14">
        <f>SUM(I20:I58)</f>
        <v>11216556.92</v>
      </c>
      <c r="J59" s="14">
        <f t="shared" ref="J59:P59" si="0">SUM(J20:J58)</f>
        <v>42000</v>
      </c>
      <c r="K59" s="14">
        <f t="shared" si="0"/>
        <v>0</v>
      </c>
      <c r="L59" s="14">
        <f t="shared" si="0"/>
        <v>0</v>
      </c>
      <c r="M59" s="14">
        <f t="shared" si="0"/>
        <v>0</v>
      </c>
      <c r="N59" s="14">
        <f t="shared" si="0"/>
        <v>0</v>
      </c>
      <c r="O59" s="14">
        <f t="shared" si="0"/>
        <v>0</v>
      </c>
      <c r="P59" s="14">
        <f t="shared" si="0"/>
        <v>0</v>
      </c>
    </row>
    <row r="60" spans="1:16" x14ac:dyDescent="0.3">
      <c r="A60" s="15"/>
      <c r="B60" s="16"/>
      <c r="C60" s="15"/>
      <c r="D60" s="15"/>
      <c r="E60" s="16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3">
      <c r="A61" s="40" t="s">
        <v>43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</row>
    <row r="62" spans="1:16" x14ac:dyDescent="0.3">
      <c r="A62" s="40" t="s">
        <v>44</v>
      </c>
      <c r="B62" s="40"/>
      <c r="C62" s="40"/>
      <c r="D62" s="40"/>
      <c r="E62" s="40"/>
      <c r="F62" s="40"/>
      <c r="G62" s="40"/>
      <c r="H62" s="40"/>
      <c r="I62" s="40"/>
      <c r="J62" s="40">
        <v>0</v>
      </c>
      <c r="K62" s="40"/>
      <c r="L62" s="40"/>
      <c r="M62" s="40"/>
      <c r="N62" s="40"/>
      <c r="O62" s="40"/>
      <c r="P62" s="40"/>
    </row>
    <row r="63" spans="1:16" x14ac:dyDescent="0.3">
      <c r="A63" s="40" t="s">
        <v>45</v>
      </c>
      <c r="B63" s="40"/>
      <c r="C63" s="40"/>
      <c r="D63" s="40"/>
      <c r="E63" s="40"/>
      <c r="F63" s="40"/>
      <c r="G63" s="40"/>
      <c r="H63" s="40"/>
      <c r="I63" s="40"/>
      <c r="J63" s="40">
        <f>J61</f>
        <v>0</v>
      </c>
      <c r="K63" s="40"/>
      <c r="L63" s="40"/>
      <c r="M63" s="40"/>
      <c r="N63" s="40"/>
      <c r="O63" s="40"/>
      <c r="P63" s="40"/>
    </row>
    <row r="64" spans="1:16" x14ac:dyDescent="0.3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</row>
    <row r="65" spans="1:16" ht="15" thickBot="1" x14ac:dyDescent="0.35">
      <c r="A65" s="15"/>
      <c r="B65" s="16"/>
      <c r="C65" s="15"/>
      <c r="D65" s="15"/>
      <c r="E65" s="16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ht="15" thickBot="1" x14ac:dyDescent="0.35">
      <c r="A66" s="15"/>
      <c r="B66" s="16"/>
      <c r="C66" s="15"/>
      <c r="D66" s="15"/>
      <c r="E66" s="16"/>
      <c r="F66" s="17"/>
      <c r="G66" s="17"/>
      <c r="H66" s="35" t="s">
        <v>32</v>
      </c>
      <c r="I66" s="35"/>
      <c r="J66" s="35"/>
      <c r="K66" s="35"/>
      <c r="L66" s="35"/>
      <c r="M66" s="35"/>
      <c r="N66" s="35"/>
      <c r="O66" s="36">
        <f>F59+J59+M59</f>
        <v>60601079.599999994</v>
      </c>
      <c r="P66" s="37"/>
    </row>
    <row r="67" spans="1:16" ht="15" thickBot="1" x14ac:dyDescent="0.35">
      <c r="A67" s="15"/>
      <c r="B67" s="16"/>
      <c r="C67" s="15"/>
      <c r="D67" s="15"/>
      <c r="E67" s="16"/>
      <c r="F67" s="17"/>
      <c r="G67" s="17"/>
      <c r="H67" s="35" t="s">
        <v>33</v>
      </c>
      <c r="I67" s="35"/>
      <c r="J67" s="35"/>
      <c r="K67" s="35"/>
      <c r="L67" s="35"/>
      <c r="M67" s="35"/>
      <c r="N67" s="35"/>
      <c r="O67" s="36">
        <f>G59</f>
        <v>85791339.25</v>
      </c>
      <c r="P67" s="37"/>
    </row>
    <row r="68" spans="1:16" ht="15" thickBot="1" x14ac:dyDescent="0.35">
      <c r="A68" s="15"/>
      <c r="B68" s="16"/>
      <c r="C68" s="15"/>
      <c r="D68" s="15"/>
      <c r="E68" s="16"/>
      <c r="F68" s="17"/>
      <c r="G68" s="17"/>
      <c r="H68" s="35" t="s">
        <v>18</v>
      </c>
      <c r="I68" s="35"/>
      <c r="J68" s="35"/>
      <c r="K68" s="35"/>
      <c r="L68" s="35"/>
      <c r="M68" s="35"/>
      <c r="N68" s="35"/>
      <c r="O68" s="36">
        <f>H59+K59+N59</f>
        <v>49423497.939999998</v>
      </c>
      <c r="P68" s="37"/>
    </row>
    <row r="69" spans="1:16" ht="15" thickBot="1" x14ac:dyDescent="0.35">
      <c r="A69" s="15"/>
      <c r="B69" s="16"/>
      <c r="C69" s="15"/>
      <c r="D69" s="15"/>
      <c r="E69" s="16"/>
      <c r="F69" s="17"/>
      <c r="G69" s="17"/>
      <c r="H69" s="32" t="s">
        <v>42</v>
      </c>
      <c r="I69" s="33"/>
      <c r="J69" s="33"/>
      <c r="K69" s="33"/>
      <c r="L69" s="33"/>
      <c r="M69" s="33"/>
      <c r="N69" s="34"/>
      <c r="O69" s="36">
        <f>I59</f>
        <v>11216556.92</v>
      </c>
      <c r="P69" s="37"/>
    </row>
    <row r="70" spans="1:16" ht="15" thickBot="1" x14ac:dyDescent="0.35">
      <c r="A70" s="15"/>
      <c r="B70" s="16"/>
      <c r="C70" s="15"/>
      <c r="D70" s="15"/>
      <c r="E70" s="16"/>
      <c r="F70" s="17"/>
      <c r="G70" s="17"/>
      <c r="H70" s="35" t="s">
        <v>19</v>
      </c>
      <c r="I70" s="35"/>
      <c r="J70" s="35"/>
      <c r="K70" s="35"/>
      <c r="L70" s="35"/>
      <c r="M70" s="35"/>
      <c r="N70" s="35"/>
      <c r="O70" s="36">
        <f>O68+O69</f>
        <v>60640054.859999999</v>
      </c>
      <c r="P70" s="37"/>
    </row>
    <row r="71" spans="1:16" ht="15" thickBot="1" x14ac:dyDescent="0.35">
      <c r="A71" s="15"/>
      <c r="B71" s="16"/>
      <c r="C71" s="15"/>
      <c r="D71" s="15"/>
      <c r="E71" s="16"/>
      <c r="F71" s="17"/>
      <c r="G71" s="17"/>
      <c r="H71" s="35" t="s">
        <v>20</v>
      </c>
      <c r="I71" s="35"/>
      <c r="J71" s="35"/>
      <c r="K71" s="35"/>
      <c r="L71" s="35"/>
      <c r="M71" s="35"/>
      <c r="N71" s="35"/>
      <c r="O71" s="36">
        <v>478080000</v>
      </c>
      <c r="P71" s="37"/>
    </row>
    <row r="72" spans="1:16" ht="15" thickBot="1" x14ac:dyDescent="0.35">
      <c r="A72" s="15"/>
      <c r="B72" s="16"/>
      <c r="C72" s="15"/>
      <c r="D72" s="15"/>
      <c r="E72" s="16"/>
      <c r="F72" s="17"/>
      <c r="G72" s="17"/>
      <c r="H72" s="35" t="s">
        <v>21</v>
      </c>
      <c r="I72" s="35"/>
      <c r="J72" s="35"/>
      <c r="K72" s="35"/>
      <c r="L72" s="35"/>
      <c r="M72" s="35"/>
      <c r="N72" s="35"/>
      <c r="O72" s="36">
        <f>O70+O71</f>
        <v>538720054.86000001</v>
      </c>
      <c r="P72" s="37"/>
    </row>
    <row r="73" spans="1:16" ht="15" thickBot="1" x14ac:dyDescent="0.35">
      <c r="A73" s="15"/>
      <c r="B73" s="16"/>
      <c r="C73" s="15"/>
      <c r="D73" s="15"/>
      <c r="E73" s="16"/>
      <c r="F73" s="17"/>
      <c r="G73" s="17"/>
      <c r="H73" s="32" t="s">
        <v>22</v>
      </c>
      <c r="I73" s="33"/>
      <c r="J73" s="33"/>
      <c r="K73" s="33"/>
      <c r="L73" s="33"/>
      <c r="M73" s="33"/>
      <c r="N73" s="34"/>
      <c r="O73" s="38">
        <v>478080000</v>
      </c>
      <c r="P73" s="39"/>
    </row>
    <row r="74" spans="1:16" ht="15" thickBot="1" x14ac:dyDescent="0.35">
      <c r="A74" s="15"/>
      <c r="B74" s="16"/>
      <c r="C74" s="15"/>
      <c r="D74" s="15"/>
      <c r="E74" s="16"/>
      <c r="F74" s="17"/>
      <c r="G74" s="17"/>
      <c r="H74" s="32" t="s">
        <v>23</v>
      </c>
      <c r="I74" s="33"/>
      <c r="J74" s="33"/>
      <c r="K74" s="33"/>
      <c r="L74" s="33"/>
      <c r="M74" s="33"/>
      <c r="N74" s="34"/>
      <c r="O74" s="25">
        <v>478080000</v>
      </c>
      <c r="P74" s="26"/>
    </row>
    <row r="75" spans="1:16" ht="15" thickBot="1" x14ac:dyDescent="0.35">
      <c r="A75" s="15"/>
      <c r="B75" s="16"/>
      <c r="C75" s="15"/>
      <c r="D75" s="15"/>
      <c r="E75" s="16"/>
      <c r="F75" s="17"/>
      <c r="G75" s="17"/>
      <c r="H75" s="32" t="s">
        <v>34</v>
      </c>
      <c r="I75" s="33"/>
      <c r="J75" s="33"/>
      <c r="K75" s="33"/>
      <c r="L75" s="33"/>
      <c r="M75" s="33"/>
      <c r="N75" s="34"/>
      <c r="O75" s="25">
        <f>O74*15%</f>
        <v>71712000</v>
      </c>
      <c r="P75" s="26"/>
    </row>
    <row r="76" spans="1:16" ht="15" thickBot="1" x14ac:dyDescent="0.35">
      <c r="A76" s="15"/>
      <c r="B76" s="16"/>
      <c r="C76" s="15"/>
      <c r="D76" s="15"/>
      <c r="E76" s="16"/>
      <c r="F76" s="17"/>
      <c r="G76" s="17"/>
      <c r="H76" s="32" t="s">
        <v>35</v>
      </c>
      <c r="I76" s="33"/>
      <c r="J76" s="33"/>
      <c r="K76" s="33"/>
      <c r="L76" s="33"/>
      <c r="M76" s="33"/>
      <c r="N76" s="34"/>
      <c r="O76" s="25">
        <f>O74*30%</f>
        <v>143424000</v>
      </c>
      <c r="P76" s="26"/>
    </row>
    <row r="77" spans="1:16" ht="15" thickBot="1" x14ac:dyDescent="0.35">
      <c r="A77" s="15"/>
      <c r="B77" s="16"/>
      <c r="C77" s="15"/>
      <c r="D77" s="15"/>
      <c r="E77" s="16"/>
      <c r="F77" s="17"/>
      <c r="G77" s="17"/>
      <c r="H77" s="22" t="s">
        <v>36</v>
      </c>
      <c r="I77" s="23"/>
      <c r="J77" s="23"/>
      <c r="K77" s="23"/>
      <c r="L77" s="23"/>
      <c r="M77" s="23"/>
      <c r="N77" s="24"/>
      <c r="O77" s="25">
        <f>F59</f>
        <v>60559079.599999994</v>
      </c>
      <c r="P77" s="26"/>
    </row>
    <row r="78" spans="1:16" ht="15" thickBot="1" x14ac:dyDescent="0.35">
      <c r="A78" s="15"/>
      <c r="B78" s="16"/>
      <c r="C78" s="15"/>
      <c r="D78" s="15"/>
      <c r="E78" s="16"/>
      <c r="F78" s="17"/>
      <c r="G78" s="17"/>
      <c r="H78" s="22" t="s">
        <v>37</v>
      </c>
      <c r="I78" s="23"/>
      <c r="J78" s="23"/>
      <c r="K78" s="23"/>
      <c r="L78" s="23"/>
      <c r="M78" s="23"/>
      <c r="N78" s="24"/>
      <c r="O78" s="25">
        <f>G59</f>
        <v>85791339.25</v>
      </c>
      <c r="P78" s="26"/>
    </row>
    <row r="79" spans="1:16" ht="15" thickBot="1" x14ac:dyDescent="0.35">
      <c r="A79" s="15"/>
      <c r="B79" s="16"/>
      <c r="C79" s="15"/>
      <c r="D79" s="15"/>
      <c r="E79" s="16"/>
      <c r="F79" s="17"/>
      <c r="G79" s="17"/>
      <c r="H79" s="22" t="s">
        <v>24</v>
      </c>
      <c r="I79" s="23"/>
      <c r="J79" s="23"/>
      <c r="K79" s="23"/>
      <c r="L79" s="23"/>
      <c r="M79" s="23"/>
      <c r="N79" s="24"/>
      <c r="O79" s="25">
        <f>H59+I59</f>
        <v>60640054.859999999</v>
      </c>
      <c r="P79" s="26"/>
    </row>
    <row r="80" spans="1:16" ht="15" thickBot="1" x14ac:dyDescent="0.35">
      <c r="A80" s="15"/>
      <c r="B80" s="16"/>
      <c r="C80" s="15"/>
      <c r="D80" s="15"/>
      <c r="E80" s="16"/>
      <c r="F80" s="17"/>
      <c r="G80" s="17"/>
      <c r="H80" s="22" t="s">
        <v>25</v>
      </c>
      <c r="I80" s="23"/>
      <c r="J80" s="23"/>
      <c r="K80" s="23"/>
      <c r="L80" s="23"/>
      <c r="M80" s="23"/>
      <c r="N80" s="24"/>
      <c r="O80" s="25">
        <f>O77</f>
        <v>60559079.599999994</v>
      </c>
      <c r="P80" s="26"/>
    </row>
    <row r="81" spans="1:16" ht="15" thickBot="1" x14ac:dyDescent="0.35">
      <c r="A81" s="15"/>
      <c r="B81" s="16"/>
      <c r="C81" s="15"/>
      <c r="D81" s="15"/>
      <c r="E81" s="16"/>
      <c r="F81" s="17"/>
      <c r="G81" s="17"/>
      <c r="H81" s="27" t="s">
        <v>38</v>
      </c>
      <c r="I81" s="28"/>
      <c r="J81" s="28"/>
      <c r="K81" s="28"/>
      <c r="L81" s="28"/>
      <c r="M81" s="28"/>
      <c r="N81" s="29"/>
      <c r="O81" s="30">
        <f>O77/O74</f>
        <v>0.12667143490629182</v>
      </c>
      <c r="P81" s="31"/>
    </row>
    <row r="82" spans="1:16" ht="15" thickBot="1" x14ac:dyDescent="0.35">
      <c r="A82" s="18"/>
      <c r="B82" s="18"/>
      <c r="C82" s="18"/>
      <c r="D82" s="18"/>
      <c r="E82" s="18"/>
      <c r="F82" s="18"/>
      <c r="G82" s="18"/>
      <c r="H82" s="27" t="s">
        <v>39</v>
      </c>
      <c r="I82" s="28"/>
      <c r="J82" s="28"/>
      <c r="K82" s="28"/>
      <c r="L82" s="28"/>
      <c r="M82" s="28"/>
      <c r="N82" s="29"/>
      <c r="O82" s="30">
        <f>O78/O74</f>
        <v>0.17944975579400937</v>
      </c>
      <c r="P82" s="31"/>
    </row>
    <row r="84" spans="1:16" x14ac:dyDescent="0.3">
      <c r="O84" s="20"/>
      <c r="P84" s="1"/>
    </row>
  </sheetData>
  <mergeCells count="70">
    <mergeCell ref="A13:P13"/>
    <mergeCell ref="A14:P14"/>
    <mergeCell ref="A15:P15"/>
    <mergeCell ref="A16:E16"/>
    <mergeCell ref="F16:I17"/>
    <mergeCell ref="J16:L17"/>
    <mergeCell ref="M16:O17"/>
    <mergeCell ref="P16:P19"/>
    <mergeCell ref="A17:B17"/>
    <mergeCell ref="A12:P12"/>
    <mergeCell ref="A1:P5"/>
    <mergeCell ref="A7:P7"/>
    <mergeCell ref="A8:P8"/>
    <mergeCell ref="A10:P10"/>
    <mergeCell ref="A11:P11"/>
    <mergeCell ref="C17:E17"/>
    <mergeCell ref="F18:F19"/>
    <mergeCell ref="L18:L19"/>
    <mergeCell ref="M18:M19"/>
    <mergeCell ref="N18:N19"/>
    <mergeCell ref="O18:O19"/>
    <mergeCell ref="A18:A19"/>
    <mergeCell ref="H18:H19"/>
    <mergeCell ref="I18:I19"/>
    <mergeCell ref="J18:J19"/>
    <mergeCell ref="K18:K19"/>
    <mergeCell ref="G18:G19"/>
    <mergeCell ref="A59:E59"/>
    <mergeCell ref="B18:B19"/>
    <mergeCell ref="C18:C19"/>
    <mergeCell ref="D18:D19"/>
    <mergeCell ref="E18:E19"/>
    <mergeCell ref="A61:P61"/>
    <mergeCell ref="H70:N70"/>
    <mergeCell ref="O70:P70"/>
    <mergeCell ref="H71:N71"/>
    <mergeCell ref="O71:P71"/>
    <mergeCell ref="H68:N68"/>
    <mergeCell ref="O68:P68"/>
    <mergeCell ref="H69:N69"/>
    <mergeCell ref="O69:P69"/>
    <mergeCell ref="A62:P62"/>
    <mergeCell ref="A63:P63"/>
    <mergeCell ref="H66:N66"/>
    <mergeCell ref="O66:P66"/>
    <mergeCell ref="H67:N67"/>
    <mergeCell ref="O67:P67"/>
    <mergeCell ref="A64:P64"/>
    <mergeCell ref="H72:N72"/>
    <mergeCell ref="O72:P72"/>
    <mergeCell ref="H73:N73"/>
    <mergeCell ref="O73:P73"/>
    <mergeCell ref="H74:N74"/>
    <mergeCell ref="O74:P74"/>
    <mergeCell ref="H75:N75"/>
    <mergeCell ref="O75:P75"/>
    <mergeCell ref="H76:N76"/>
    <mergeCell ref="O76:P76"/>
    <mergeCell ref="H77:N77"/>
    <mergeCell ref="O77:P77"/>
    <mergeCell ref="H78:N78"/>
    <mergeCell ref="O78:P78"/>
    <mergeCell ref="H82:N82"/>
    <mergeCell ref="O82:P82"/>
    <mergeCell ref="H79:N79"/>
    <mergeCell ref="O79:P79"/>
    <mergeCell ref="H80:N80"/>
    <mergeCell ref="O80:P80"/>
    <mergeCell ref="H81:N81"/>
    <mergeCell ref="O81:P81"/>
  </mergeCells>
  <pageMargins left="0" right="0" top="0" bottom="0" header="0" footer="0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Demonst. Créditos Adicionais</vt:lpstr>
      <vt:lpstr>'Demonst. Créditos Adicionais'!Area_de_impressao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Éber Wesley</dc:creator>
  <cp:keywords/>
  <dc:description/>
  <cp:lastModifiedBy>Edicleide Ferreira</cp:lastModifiedBy>
  <cp:revision/>
  <cp:lastPrinted>2026-03-14T14:25:57Z</cp:lastPrinted>
  <dcterms:created xsi:type="dcterms:W3CDTF">2017-02-13T10:56:13Z</dcterms:created>
  <dcterms:modified xsi:type="dcterms:W3CDTF">2026-03-29T15:28:59Z</dcterms:modified>
  <cp:category/>
  <cp:contentStatus/>
</cp:coreProperties>
</file>